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65" yWindow="675" windowWidth="7965" windowHeight="6030" activeTab="0"/>
  </bookViews>
  <sheets>
    <sheet name="Giles W&amp;B" sheetId="1" r:id="rId1"/>
  </sheets>
  <definedNames/>
  <calcPr fullCalcOnLoad="1"/>
</workbook>
</file>

<file path=xl/comments1.xml><?xml version="1.0" encoding="utf-8"?>
<comments xmlns="http://schemas.openxmlformats.org/spreadsheetml/2006/main">
  <authors>
    <author>SFrancis</author>
  </authors>
  <commentList>
    <comment ref="C10" authorId="0">
      <text>
        <r>
          <rPr>
            <b/>
            <sz val="8"/>
            <rFont val="Tahoma"/>
            <family val="2"/>
          </rPr>
          <t>SFrancis:</t>
        </r>
        <r>
          <rPr>
            <sz val="8"/>
            <rFont val="Tahoma"/>
            <family val="2"/>
          </rPr>
          <t xml:space="preserve">
-13 pounds for lighter Odyssey PC625 battery vs. PC925</t>
        </r>
      </text>
    </comment>
  </commentList>
</comments>
</file>

<file path=xl/sharedStrings.xml><?xml version="1.0" encoding="utf-8"?>
<sst xmlns="http://schemas.openxmlformats.org/spreadsheetml/2006/main" count="16" uniqueCount="16">
  <si>
    <t>Weight</t>
  </si>
  <si>
    <t>Empty Weight</t>
  </si>
  <si>
    <t>Station</t>
  </si>
  <si>
    <t>Moment</t>
  </si>
  <si>
    <t>Passenger and Parachute</t>
  </si>
  <si>
    <t>Pilot and Parachute</t>
  </si>
  <si>
    <t>Main Fuel (gals)</t>
  </si>
  <si>
    <t>Wing Fuel (gals)</t>
  </si>
  <si>
    <t>Baggage</t>
  </si>
  <si>
    <t>Gallons</t>
  </si>
  <si>
    <t>Gross Weight</t>
  </si>
  <si>
    <t>Forward CG Limit</t>
  </si>
  <si>
    <t>Aft CG Limit</t>
  </si>
  <si>
    <t>Max Gross Weight</t>
  </si>
  <si>
    <t>N202KA</t>
  </si>
  <si>
    <t>Aft cg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</si>
</sst>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\-yy;@"/>
    <numFmt numFmtId="167" formatCode="&quot;$&quot;#,##0.00"/>
    <numFmt numFmtId="168" formatCode="m/d/yyyy;@"/>
    <numFmt numFmtId="169" formatCode="m/d/yy;@"/>
    <numFmt numFmtId="170" formatCode="mmm\-yyyy"/>
    <numFmt numFmtId="171" formatCode="0.0%"/>
    <numFmt numFmtId="172" formatCode="&quot;$&quot;#,##0.0_);[Red]\(&quot;$&quot;#,##0.0\)"/>
    <numFmt numFmtId="173" formatCode="0_);[Red]\(0\)"/>
    <numFmt numFmtId="174" formatCode="&quot;$&quot;#,##0"/>
    <numFmt numFmtId="175" formatCode="mm/dd/yy;@"/>
    <numFmt numFmtId="176" formatCode="#,##0.0"/>
    <numFmt numFmtId="177" formatCode="0.00_);[Red]\(0.00\)"/>
    <numFmt numFmtId="178" formatCode="&quot;$&quot;#,##0.00;[Red]&quot;$&quot;#,##0.00"/>
    <numFmt numFmtId="179" formatCode="&quot;$&quot;#,##0.000_);[Red]\(&quot;$&quot;#,##0.000\)"/>
    <numFmt numFmtId="180" formatCode="&quot;$&quot;#,##0.0000_);[Red]\(&quot;$&quot;#,##0.00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_(&quot;$&quot;* #,##0.0_);_(&quot;$&quot;* \(#,##0.0\);_(&quot;$&quot;* &quot;-&quot;??_);_(@_)"/>
    <numFmt numFmtId="185" formatCode="_(&quot;$&quot;* #,##0_);_(&quot;$&quot;* \(#,##0\);_(&quot;$&quot;* &quot;-&quot;??_);_(@_)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176" fontId="1" fillId="0" borderId="10" xfId="0" applyNumberFormat="1" applyFont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64" fontId="1" fillId="0" borderId="17" xfId="0" applyNumberFormat="1" applyFont="1" applyBorder="1" applyAlignment="1">
      <alignment horizontal="center"/>
    </xf>
    <xf numFmtId="164" fontId="0" fillId="0" borderId="18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" fillId="0" borderId="11" xfId="0" applyFont="1" applyBorder="1" applyAlignment="1">
      <alignment/>
    </xf>
    <xf numFmtId="176" fontId="1" fillId="0" borderId="11" xfId="0" applyNumberFormat="1" applyFont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18" xfId="0" applyBorder="1" applyAlignment="1">
      <alignment/>
    </xf>
    <xf numFmtId="0" fontId="1" fillId="0" borderId="22" xfId="0" applyFont="1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K15" sqref="K15"/>
    </sheetView>
  </sheetViews>
  <sheetFormatPr defaultColWidth="9.140625" defaultRowHeight="12.75"/>
  <cols>
    <col min="1" max="1" width="24.7109375" style="0" customWidth="1"/>
    <col min="2" max="2" width="9.00390625" style="0" customWidth="1"/>
    <col min="3" max="3" width="12.7109375" style="0" customWidth="1"/>
    <col min="4" max="4" width="14.28125" style="7" customWidth="1"/>
    <col min="5" max="5" width="13.7109375" style="2" customWidth="1"/>
  </cols>
  <sheetData>
    <row r="1" ht="12.75">
      <c r="A1" s="3" t="s">
        <v>14</v>
      </c>
    </row>
    <row r="2" ht="12.75"/>
    <row r="3" ht="12.75"/>
    <row r="4" spans="2:5" ht="12.75">
      <c r="B4" s="1" t="s">
        <v>9</v>
      </c>
      <c r="C4" s="1" t="s">
        <v>0</v>
      </c>
      <c r="D4" s="6" t="s">
        <v>2</v>
      </c>
      <c r="E4" s="15" t="s">
        <v>3</v>
      </c>
    </row>
    <row r="5" spans="1:5" ht="12.75">
      <c r="A5" s="11" t="s">
        <v>1</v>
      </c>
      <c r="C5">
        <v>1108</v>
      </c>
      <c r="D5" s="7">
        <v>24.52</v>
      </c>
      <c r="E5" s="16">
        <f>C5*D5</f>
        <v>27168.16</v>
      </c>
    </row>
    <row r="6" spans="1:5" ht="12.75">
      <c r="A6" s="12" t="s">
        <v>4</v>
      </c>
      <c r="C6" s="9">
        <v>170</v>
      </c>
      <c r="D6" s="7">
        <v>36</v>
      </c>
      <c r="E6" s="16">
        <f>D6*C6</f>
        <v>6120</v>
      </c>
    </row>
    <row r="7" spans="1:5" ht="12.75">
      <c r="A7" s="12" t="s">
        <v>5</v>
      </c>
      <c r="C7" s="9">
        <v>215</v>
      </c>
      <c r="D7" s="7">
        <v>74</v>
      </c>
      <c r="E7" s="16">
        <f>D7*C7</f>
        <v>15910</v>
      </c>
    </row>
    <row r="8" spans="1:5" ht="12.75">
      <c r="A8" s="12" t="s">
        <v>6</v>
      </c>
      <c r="B8" s="10">
        <v>16</v>
      </c>
      <c r="C8">
        <f>B8*6.7</f>
        <v>107.2</v>
      </c>
      <c r="D8" s="7">
        <v>10.5</v>
      </c>
      <c r="E8" s="16">
        <f>D8*C8</f>
        <v>1125.6000000000001</v>
      </c>
    </row>
    <row r="9" spans="1:5" ht="12.75">
      <c r="A9" s="12" t="s">
        <v>7</v>
      </c>
      <c r="B9" s="10">
        <v>0</v>
      </c>
      <c r="C9">
        <f>B9*6.7</f>
        <v>0</v>
      </c>
      <c r="D9" s="7">
        <v>34.5</v>
      </c>
      <c r="E9" s="16">
        <f>D9*C9</f>
        <v>0</v>
      </c>
    </row>
    <row r="10" spans="1:5" ht="12.75">
      <c r="A10" s="12" t="s">
        <v>8</v>
      </c>
      <c r="B10" s="4"/>
      <c r="C10" s="9">
        <v>-13</v>
      </c>
      <c r="D10" s="8">
        <v>88</v>
      </c>
      <c r="E10" s="17">
        <f>D10*C10</f>
        <v>-1144</v>
      </c>
    </row>
    <row r="11" spans="1:5" ht="12.75">
      <c r="A11" s="13" t="s">
        <v>10</v>
      </c>
      <c r="B11" s="14"/>
      <c r="C11" s="18">
        <f>SUM(C5:C10)</f>
        <v>1587.2</v>
      </c>
      <c r="D11" s="19">
        <f>E11/C11</f>
        <v>30.98523185483871</v>
      </c>
      <c r="E11" s="20">
        <f>SUM(E5:E10)</f>
        <v>49179.76</v>
      </c>
    </row>
    <row r="12" ht="12.75">
      <c r="A12" s="3"/>
    </row>
    <row r="13" spans="1:5" ht="12.75">
      <c r="A13" s="3"/>
      <c r="D13" s="5">
        <f>(D11-B15)/(B16-B15)</f>
        <v>0.7836045506912441</v>
      </c>
      <c r="E13" s="27" t="s">
        <v>15</v>
      </c>
    </row>
    <row r="14" spans="1:2" ht="12.75">
      <c r="A14" s="21" t="s">
        <v>13</v>
      </c>
      <c r="B14" s="22">
        <v>1600</v>
      </c>
    </row>
    <row r="15" spans="1:2" ht="12.75">
      <c r="A15" s="23" t="s">
        <v>11</v>
      </c>
      <c r="B15" s="24">
        <v>25.5</v>
      </c>
    </row>
    <row r="16" spans="1:2" ht="12.75">
      <c r="A16" s="25" t="s">
        <v>12</v>
      </c>
      <c r="B16" s="26">
        <v>32.5</v>
      </c>
    </row>
  </sheetData>
  <sheetProtection/>
  <conditionalFormatting sqref="D11">
    <cfRule type="cellIs" priority="1" dxfId="1" operator="between" stopIfTrue="1">
      <formula>$B$15</formula>
      <formula>$B$16</formula>
    </cfRule>
    <cfRule type="cellIs" priority="2" dxfId="0" operator="notBetween" stopIfTrue="1">
      <formula>$B$15</formula>
      <formula>$B$16</formula>
    </cfRule>
  </conditionalFormatting>
  <conditionalFormatting sqref="C11">
    <cfRule type="cellIs" priority="3" dxfId="1" operator="lessThanOrEqual" stopIfTrue="1">
      <formula>$B$14</formula>
    </cfRule>
    <cfRule type="cellIs" priority="4" dxfId="0" operator="greaterThan" stopIfTrue="1">
      <formula>$B$14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Communications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Francis</dc:creator>
  <cp:keywords/>
  <dc:description/>
  <cp:lastModifiedBy>scott.francis</cp:lastModifiedBy>
  <cp:lastPrinted>2012-07-09T00:43:25Z</cp:lastPrinted>
  <dcterms:created xsi:type="dcterms:W3CDTF">2003-12-07T22:49:39Z</dcterms:created>
  <dcterms:modified xsi:type="dcterms:W3CDTF">2013-04-22T12:46:54Z</dcterms:modified>
  <cp:category/>
  <cp:version/>
  <cp:contentType/>
  <cp:contentStatus/>
</cp:coreProperties>
</file>